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liet\Desktop\Conférence OMVQ urgences\"/>
    </mc:Choice>
  </mc:AlternateContent>
  <xr:revisionPtr revIDLastSave="0" documentId="13_ncr:1_{829E9DA9-5AD7-49DB-BE3F-7D28ABE482D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RI" sheetId="1" r:id="rId1"/>
    <sheet name="Explic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9" i="1" l="1"/>
  <c r="E118" i="1"/>
  <c r="E117" i="1"/>
  <c r="E116" i="1"/>
  <c r="E115" i="1"/>
  <c r="C115" i="1"/>
  <c r="E114" i="1"/>
  <c r="C114" i="1"/>
  <c r="B52" i="1"/>
  <c r="B53" i="1"/>
  <c r="E108" i="1"/>
  <c r="E105" i="1"/>
  <c r="C104" i="1"/>
  <c r="E104" i="1" s="1"/>
  <c r="C103" i="1"/>
  <c r="E103" i="1" s="1"/>
  <c r="C102" i="1"/>
  <c r="E102" i="1" s="1"/>
  <c r="C90" i="1"/>
  <c r="E90" i="1" s="1"/>
  <c r="C89" i="1"/>
  <c r="E89" i="1" s="1"/>
  <c r="E91" i="1"/>
  <c r="E93" i="1"/>
  <c r="E80" i="1"/>
  <c r="E67" i="1"/>
  <c r="E44" i="1"/>
  <c r="E30" i="1"/>
  <c r="C88" i="1"/>
  <c r="E88" i="1" s="1"/>
  <c r="C83" i="1"/>
  <c r="E77" i="1"/>
  <c r="C76" i="1"/>
  <c r="E76" i="1" s="1"/>
  <c r="C75" i="1"/>
  <c r="E75" i="1" s="1"/>
  <c r="C74" i="1"/>
  <c r="E74" i="1" s="1"/>
  <c r="E64" i="1"/>
  <c r="E41" i="1"/>
  <c r="E27" i="1"/>
  <c r="E12" i="1"/>
  <c r="C62" i="1"/>
  <c r="E62" i="1" s="1"/>
  <c r="C40" i="1"/>
  <c r="E40" i="1" s="1"/>
  <c r="C39" i="1"/>
  <c r="E39" i="1" s="1"/>
  <c r="C38" i="1"/>
  <c r="E38" i="1" s="1"/>
  <c r="C26" i="1"/>
  <c r="E26" i="1" s="1"/>
  <c r="C25" i="1"/>
  <c r="E25" i="1" s="1"/>
  <c r="C24" i="1"/>
  <c r="E24" i="1" s="1"/>
  <c r="C23" i="1"/>
  <c r="E23" i="1" s="1"/>
  <c r="C11" i="1"/>
  <c r="E11" i="1" s="1"/>
  <c r="C10" i="1"/>
  <c r="E10" i="1" s="1"/>
  <c r="C9" i="1"/>
  <c r="E9" i="1" s="1"/>
  <c r="C7" i="1"/>
  <c r="E7" i="1" s="1"/>
  <c r="E92" i="1" l="1"/>
  <c r="E94" i="1" s="1"/>
  <c r="E106" i="1"/>
  <c r="E109" i="1" s="1"/>
  <c r="E107" i="1"/>
  <c r="E110" i="1" s="1"/>
  <c r="E13" i="1"/>
  <c r="E16" i="1" s="1"/>
  <c r="C61" i="1"/>
  <c r="E61" i="1" s="1"/>
  <c r="E83" i="1"/>
  <c r="E79" i="1"/>
  <c r="E82" i="1" s="1"/>
  <c r="E78" i="1"/>
  <c r="E81" i="1" s="1"/>
  <c r="E28" i="1"/>
  <c r="E31" i="1" s="1"/>
  <c r="C63" i="1"/>
  <c r="E63" i="1" s="1"/>
  <c r="E66" i="1" s="1"/>
  <c r="E69" i="1" s="1"/>
  <c r="E65" i="1"/>
  <c r="E68" i="1" s="1"/>
  <c r="E43" i="1"/>
  <c r="E46" i="1" s="1"/>
  <c r="E42" i="1"/>
  <c r="E45" i="1" s="1"/>
  <c r="E29" i="1"/>
  <c r="E32" i="1" s="1"/>
  <c r="E14" i="1"/>
  <c r="E17" i="1" s="1"/>
</calcChain>
</file>

<file path=xl/sharedStrings.xml><?xml version="1.0" encoding="utf-8"?>
<sst xmlns="http://schemas.openxmlformats.org/spreadsheetml/2006/main" count="136" uniqueCount="72">
  <si>
    <t>Nom de l'animal:</t>
  </si>
  <si>
    <t>Poids (Kg)</t>
  </si>
  <si>
    <t>Hydromorphone (IV-IM-SC)</t>
  </si>
  <si>
    <t>Contrôlés : *</t>
  </si>
  <si>
    <t>Dexdomitor</t>
  </si>
  <si>
    <t>Concentration mg/ml</t>
  </si>
  <si>
    <t>mg</t>
  </si>
  <si>
    <t>mg/kg</t>
  </si>
  <si>
    <t>Ml de médicament par Ml defluide (Min)</t>
  </si>
  <si>
    <t>Ml de Médicament par Ml defluide (Max)</t>
  </si>
  <si>
    <t>Ml de fluides dans le sac</t>
  </si>
  <si>
    <t>Ml de médicament dans le sac de fluide (min)</t>
  </si>
  <si>
    <t>Ml de médicament dans le sac de fluide (max)</t>
  </si>
  <si>
    <t>ml</t>
  </si>
  <si>
    <t>Fluidothérapie (ml/h)</t>
  </si>
  <si>
    <t>Loading dose 1 ug/kg IV</t>
  </si>
  <si>
    <t>Loading dose (min) 1 ug/kg IV</t>
  </si>
  <si>
    <t xml:space="preserve">Loading dose (max) 5 ug/kg </t>
  </si>
  <si>
    <t>Dexdomitor (Min) 0,5 ug (0,0005 mg)/kg/h</t>
  </si>
  <si>
    <t>Dexdomitor (Max) 3 ug (0,003 mg)/kg/h</t>
  </si>
  <si>
    <t>Fentanyl (Min) 2 ug (0,002 mg)/kg/h</t>
  </si>
  <si>
    <t>Fentanyl (Max) 4 ug (0,004 mg)/kg/h</t>
  </si>
  <si>
    <t>Loading dose 0,5 mg/kg IV</t>
  </si>
  <si>
    <t>Kétamine (min) 120 ug (0,12mg)/kg/h</t>
  </si>
  <si>
    <t>Kétamine (max) 600 ug (0,6 mg)/kg/h</t>
  </si>
  <si>
    <t>Fentanyl*</t>
  </si>
  <si>
    <r>
      <t>Kétamine*</t>
    </r>
    <r>
      <rPr>
        <b/>
        <sz val="12"/>
        <color theme="1"/>
        <rFont val="Calibri"/>
        <family val="2"/>
        <scheme val="minor"/>
      </rPr>
      <t xml:space="preserve"> (combiner avec opioïde)</t>
    </r>
  </si>
  <si>
    <t>Hydromorphone (Min) 6 ug (0,006 mg)/kg/h</t>
  </si>
  <si>
    <t>Hydromorphone (Max) 48 ug (0,048 mg)/kg/h</t>
  </si>
  <si>
    <t>Ml de médicament par Ml de fluide (Min)</t>
  </si>
  <si>
    <t>Ml de Médicament par Ml de fluide (Max)</t>
  </si>
  <si>
    <r>
      <t xml:space="preserve">Lidocaïne </t>
    </r>
    <r>
      <rPr>
        <b/>
        <sz val="12"/>
        <color theme="1"/>
        <rFont val="Calibri"/>
        <family val="2"/>
        <scheme val="minor"/>
      </rPr>
      <t>(sans épinéphrine)</t>
    </r>
  </si>
  <si>
    <t>PAS CHEZ LE CHAT</t>
  </si>
  <si>
    <t>Loading dose 0,05 mg/kg</t>
  </si>
  <si>
    <t>Loading dose  1 mg/kg</t>
  </si>
  <si>
    <t>Lidocaïne (Min) 1,5 mg/kg/h</t>
  </si>
  <si>
    <t>Lidocaïne (Max) 4,5 mg/kg/h</t>
  </si>
  <si>
    <t>CHAT (Max)</t>
  </si>
  <si>
    <t>Hydromorphone*</t>
  </si>
  <si>
    <t>Rate de fluides (ml/h)</t>
  </si>
  <si>
    <t>Méthadone*</t>
  </si>
  <si>
    <t>Loading dose 0,2 mg/kg</t>
  </si>
  <si>
    <t>Méthadone CRI 0,12 mg/kg/h</t>
  </si>
  <si>
    <t>Loading dose 0,1 mg/kg</t>
  </si>
  <si>
    <t>Ml de médicament dans le sac de fluide</t>
  </si>
  <si>
    <t>Gooffie</t>
  </si>
  <si>
    <t>POUR CONTRÔLE DES CONVULSIONS RÉFRACTAIRES</t>
  </si>
  <si>
    <t>Dexdomitor (Max) 7 ug (0,007 mg)/kg/h</t>
  </si>
  <si>
    <t>Concentration/ml</t>
  </si>
  <si>
    <t>Loading dose 3 mg/kg IV</t>
  </si>
  <si>
    <t>Kétamine*</t>
  </si>
  <si>
    <t>Kétamine (min) 1mg/kg/h</t>
  </si>
  <si>
    <t>Ml de médicament par ml de fluide</t>
  </si>
  <si>
    <t xml:space="preserve">La feuille de CRI sert à calculer rapidement le nombre de ml de produit à donner en </t>
  </si>
  <si>
    <t>CRI= Constant rate infusion</t>
  </si>
  <si>
    <t>bolus et le nombre de ml de produit à mettre dans le sac de fluides en fonction:</t>
  </si>
  <si>
    <t>De la vitesse des fluides en ml/heure</t>
  </si>
  <si>
    <t>De la quantité de fluides en ml dans la poche qu'on veut utiliser</t>
  </si>
  <si>
    <t>Info</t>
  </si>
  <si>
    <t>Mode d'emploi</t>
  </si>
  <si>
    <r>
      <t xml:space="preserve">Les cases en jaune (il y en a 3) sont </t>
    </r>
    <r>
      <rPr>
        <b/>
        <sz val="11"/>
        <color theme="1"/>
        <rFont val="Calibri"/>
        <family val="2"/>
        <scheme val="minor"/>
      </rPr>
      <t>LES SEULES CASES</t>
    </r>
    <r>
      <rPr>
        <sz val="11"/>
        <color theme="1"/>
        <rFont val="Calibri"/>
        <family val="2"/>
        <scheme val="minor"/>
      </rPr>
      <t xml:space="preserve"> que vous avez à remplir</t>
    </r>
  </si>
  <si>
    <t>Les calculs se font automatiquement</t>
  </si>
  <si>
    <t>Les cases en vert vous donnent le nombre de ml à donner IV pour le bolus initial</t>
  </si>
  <si>
    <t>Les cases en bleu vous donnent le nombre de ml à mettre dans la poche de fluides</t>
  </si>
  <si>
    <t>Il y a parfois une dose minimum et maximum. Les deux vont être données dans deux cases différentes</t>
  </si>
  <si>
    <t>**La feuille est protégée contre les modifications. Le mot de passe pour entrer et pour modifier les cellules en jaune est CRI</t>
  </si>
  <si>
    <t>Personnaliser</t>
  </si>
  <si>
    <t>Choisissez ensuite "Informations"</t>
  </si>
  <si>
    <t>Dans la section "Protégez le classeur" cliquez sur "Ôter la protection"</t>
  </si>
  <si>
    <t>Si vous otez la protection je recommande de garder une copie de votre document de base.</t>
  </si>
  <si>
    <t>POUR COMMENCER CLIQUEZ SUR LA FEUILLE "CRI" CI-BAS</t>
  </si>
  <si>
    <t xml:space="preserve">Si vous désirez modifier le document , par exemple pour ajouter un médicament ou modifier une dose, allez dans fichier (dans la barre de tâches)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</si>
</sst>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5" fillId="0" borderId="0" xfId="0" applyFont="1"/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1" fillId="0" borderId="1" xfId="0" applyNumberFormat="1" applyFont="1" applyBorder="1"/>
    <xf numFmtId="165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6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/>
    <xf numFmtId="0" fontId="3" fillId="0" borderId="0" xfId="0" applyFont="1"/>
    <xf numFmtId="1" fontId="0" fillId="0" borderId="1" xfId="0" applyNumberFormat="1" applyBorder="1"/>
    <xf numFmtId="0" fontId="2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/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showWhiteSpace="0" zoomScaleNormal="100" workbookViewId="0">
      <selection activeCell="E2" sqref="E2"/>
    </sheetView>
  </sheetViews>
  <sheetFormatPr baseColWidth="10" defaultRowHeight="14.4" x14ac:dyDescent="0.3"/>
  <cols>
    <col min="1" max="1" width="39.44140625" customWidth="1"/>
    <col min="2" max="2" width="7" customWidth="1"/>
    <col min="3" max="3" width="8" customWidth="1"/>
    <col min="4" max="4" width="19.33203125" customWidth="1"/>
    <col min="5" max="5" width="13.6640625" customWidth="1"/>
    <col min="6" max="6" width="11.44140625" customWidth="1"/>
  </cols>
  <sheetData>
    <row r="1" spans="1:5" ht="16.5" customHeight="1" x14ac:dyDescent="0.3">
      <c r="A1" s="2" t="s">
        <v>0</v>
      </c>
      <c r="B1" s="11" t="s">
        <v>45</v>
      </c>
    </row>
    <row r="2" spans="1:5" ht="14.25" customHeight="1" x14ac:dyDescent="0.3">
      <c r="A2" s="2" t="s">
        <v>1</v>
      </c>
      <c r="B2" s="24">
        <v>5</v>
      </c>
      <c r="D2" s="50" t="s">
        <v>39</v>
      </c>
      <c r="E2" s="42">
        <v>20</v>
      </c>
    </row>
    <row r="3" spans="1:5" ht="13.5" customHeight="1" x14ac:dyDescent="0.4">
      <c r="A3" s="14" t="s">
        <v>3</v>
      </c>
      <c r="B3" s="1"/>
    </row>
    <row r="4" spans="1:5" ht="1.5" customHeight="1" x14ac:dyDescent="0.4">
      <c r="B4" s="1"/>
    </row>
    <row r="5" spans="1:5" ht="17.25" customHeight="1" x14ac:dyDescent="0.3">
      <c r="A5" s="3" t="s">
        <v>4</v>
      </c>
      <c r="B5" s="4" t="s">
        <v>7</v>
      </c>
      <c r="C5" s="4" t="s">
        <v>6</v>
      </c>
      <c r="D5" s="4" t="s">
        <v>5</v>
      </c>
      <c r="E5" s="4" t="s">
        <v>13</v>
      </c>
    </row>
    <row r="6" spans="1:5" ht="13.5" hidden="1" customHeight="1" x14ac:dyDescent="0.3">
      <c r="A6" s="5"/>
      <c r="B6" s="4"/>
      <c r="C6" s="4"/>
      <c r="D6" s="4"/>
      <c r="E6" s="4"/>
    </row>
    <row r="7" spans="1:5" ht="12" hidden="1" customHeight="1" x14ac:dyDescent="0.3">
      <c r="A7" s="6" t="s">
        <v>2</v>
      </c>
      <c r="B7" s="7">
        <v>0.05</v>
      </c>
      <c r="C7" s="7">
        <f>B2*B7</f>
        <v>0.25</v>
      </c>
      <c r="D7" s="7">
        <v>10</v>
      </c>
      <c r="E7" s="4">
        <f t="shared" ref="E7" si="0">C7/D7</f>
        <v>2.5000000000000001E-2</v>
      </c>
    </row>
    <row r="8" spans="1:5" x14ac:dyDescent="0.3">
      <c r="A8" s="11"/>
      <c r="B8" s="16"/>
      <c r="C8" s="17"/>
      <c r="D8" s="16"/>
      <c r="E8" s="18"/>
    </row>
    <row r="9" spans="1:5" x14ac:dyDescent="0.3">
      <c r="A9" s="15" t="s">
        <v>15</v>
      </c>
      <c r="B9" s="16">
        <v>1E-3</v>
      </c>
      <c r="C9" s="19">
        <f>B2*B9</f>
        <v>5.0000000000000001E-3</v>
      </c>
      <c r="D9" s="16">
        <v>0.5</v>
      </c>
      <c r="E9" s="62">
        <f>C9/D9</f>
        <v>0.01</v>
      </c>
    </row>
    <row r="10" spans="1:5" x14ac:dyDescent="0.3">
      <c r="A10" s="15" t="s">
        <v>18</v>
      </c>
      <c r="B10" s="7">
        <v>5.0000000000000001E-4</v>
      </c>
      <c r="C10" s="19">
        <f>B2*B10</f>
        <v>2.5000000000000001E-3</v>
      </c>
      <c r="D10" s="7">
        <v>0.5</v>
      </c>
      <c r="E10" s="8">
        <f>C10/D10</f>
        <v>5.0000000000000001E-3</v>
      </c>
    </row>
    <row r="11" spans="1:5" x14ac:dyDescent="0.3">
      <c r="A11" s="6" t="s">
        <v>19</v>
      </c>
      <c r="B11" s="16">
        <v>3.0000000000000001E-3</v>
      </c>
      <c r="C11" s="20">
        <f>B2*B11</f>
        <v>1.4999999999999999E-2</v>
      </c>
      <c r="D11" s="16">
        <v>0.5</v>
      </c>
      <c r="E11" s="18">
        <f>C11/D11</f>
        <v>0.03</v>
      </c>
    </row>
    <row r="12" spans="1:5" x14ac:dyDescent="0.3">
      <c r="A12" s="15" t="s">
        <v>14</v>
      </c>
      <c r="B12" s="7"/>
      <c r="C12" s="19"/>
      <c r="D12" s="7"/>
      <c r="E12" s="43">
        <f>E2</f>
        <v>20</v>
      </c>
    </row>
    <row r="13" spans="1:5" x14ac:dyDescent="0.3">
      <c r="A13" s="15" t="s">
        <v>8</v>
      </c>
      <c r="B13" s="16"/>
      <c r="C13" s="20"/>
      <c r="D13" s="16"/>
      <c r="E13" s="21">
        <f>E10/E12</f>
        <v>2.5000000000000001E-4</v>
      </c>
    </row>
    <row r="14" spans="1:5" x14ac:dyDescent="0.3">
      <c r="A14" s="6" t="s">
        <v>9</v>
      </c>
      <c r="B14" s="7"/>
      <c r="C14" s="20"/>
      <c r="D14" s="7"/>
      <c r="E14" s="22">
        <f>E11/E12</f>
        <v>1.5E-3</v>
      </c>
    </row>
    <row r="15" spans="1:5" x14ac:dyDescent="0.3">
      <c r="A15" s="6" t="s">
        <v>10</v>
      </c>
      <c r="B15" s="7"/>
      <c r="C15" s="20"/>
      <c r="D15" s="7"/>
      <c r="E15" s="23">
        <v>200</v>
      </c>
    </row>
    <row r="16" spans="1:5" x14ac:dyDescent="0.3">
      <c r="A16" s="6" t="s">
        <v>11</v>
      </c>
      <c r="B16" s="7"/>
      <c r="C16" s="20"/>
      <c r="D16" s="7"/>
      <c r="E16" s="63">
        <f>E13*E15</f>
        <v>0.05</v>
      </c>
    </row>
    <row r="17" spans="1:5" x14ac:dyDescent="0.3">
      <c r="A17" s="6" t="s">
        <v>12</v>
      </c>
      <c r="B17" s="7"/>
      <c r="C17" s="20"/>
      <c r="D17" s="7"/>
      <c r="E17" s="63">
        <f>E14*E15</f>
        <v>0.3</v>
      </c>
    </row>
    <row r="18" spans="1:5" x14ac:dyDescent="0.3">
      <c r="A18" s="55"/>
      <c r="B18" s="36"/>
      <c r="C18" s="56"/>
      <c r="D18" s="36"/>
      <c r="E18" s="37"/>
    </row>
    <row r="19" spans="1:5" x14ac:dyDescent="0.3">
      <c r="A19" s="55"/>
      <c r="B19" s="36"/>
      <c r="C19" s="58"/>
      <c r="D19" s="36"/>
      <c r="E19" s="37"/>
    </row>
    <row r="20" spans="1:5" ht="19.5" customHeight="1" x14ac:dyDescent="0.3">
      <c r="A20" s="3" t="s">
        <v>25</v>
      </c>
      <c r="B20" s="5"/>
      <c r="C20" s="20"/>
      <c r="D20" s="5"/>
      <c r="E20" s="13"/>
    </row>
    <row r="21" spans="1:5" ht="14.25" customHeight="1" x14ac:dyDescent="0.3">
      <c r="A21" s="15"/>
      <c r="B21" s="16"/>
      <c r="C21" s="19"/>
      <c r="D21" s="16"/>
      <c r="E21" s="18"/>
    </row>
    <row r="22" spans="1:5" hidden="1" x14ac:dyDescent="0.3">
      <c r="A22" s="15"/>
      <c r="B22" s="7"/>
      <c r="C22" s="19"/>
      <c r="D22" s="7"/>
      <c r="E22" s="8"/>
    </row>
    <row r="23" spans="1:5" x14ac:dyDescent="0.3">
      <c r="A23" s="15" t="s">
        <v>16</v>
      </c>
      <c r="B23" s="16">
        <v>1E-3</v>
      </c>
      <c r="C23" s="19">
        <f>B2*B23</f>
        <v>5.0000000000000001E-3</v>
      </c>
      <c r="D23" s="16">
        <v>0.05</v>
      </c>
      <c r="E23" s="62">
        <f>C23/D23</f>
        <v>9.9999999999999992E-2</v>
      </c>
    </row>
    <row r="24" spans="1:5" x14ac:dyDescent="0.3">
      <c r="A24" s="15" t="s">
        <v>17</v>
      </c>
      <c r="B24" s="7">
        <v>5.0000000000000001E-3</v>
      </c>
      <c r="C24" s="19">
        <f>B2*B24</f>
        <v>2.5000000000000001E-2</v>
      </c>
      <c r="D24" s="7">
        <v>0.05</v>
      </c>
      <c r="E24" s="62">
        <f>C24/D24</f>
        <v>0.5</v>
      </c>
    </row>
    <row r="25" spans="1:5" x14ac:dyDescent="0.3">
      <c r="A25" s="6" t="s">
        <v>20</v>
      </c>
      <c r="B25" s="16">
        <v>2E-3</v>
      </c>
      <c r="C25" s="20">
        <f>B2*B25</f>
        <v>0.01</v>
      </c>
      <c r="D25" s="7">
        <v>0.05</v>
      </c>
      <c r="E25" s="18">
        <f>C25/D25</f>
        <v>0.19999999999999998</v>
      </c>
    </row>
    <row r="26" spans="1:5" ht="16.5" customHeight="1" x14ac:dyDescent="0.3">
      <c r="A26" s="15" t="s">
        <v>21</v>
      </c>
      <c r="B26" s="7">
        <v>4.0000000000000001E-3</v>
      </c>
      <c r="C26" s="19">
        <f>B2*B26</f>
        <v>0.02</v>
      </c>
      <c r="D26" s="7">
        <v>0.05</v>
      </c>
      <c r="E26" s="25">
        <f>C26/D26</f>
        <v>0.39999999999999997</v>
      </c>
    </row>
    <row r="27" spans="1:5" ht="14.25" customHeight="1" x14ac:dyDescent="0.3">
      <c r="A27" s="15" t="s">
        <v>14</v>
      </c>
      <c r="B27" s="16"/>
      <c r="C27" s="20"/>
      <c r="D27" s="7"/>
      <c r="E27" s="43">
        <f>E2</f>
        <v>20</v>
      </c>
    </row>
    <row r="28" spans="1:5" ht="15" customHeight="1" x14ac:dyDescent="0.3">
      <c r="A28" s="15" t="s">
        <v>8</v>
      </c>
      <c r="B28" s="7"/>
      <c r="C28" s="20"/>
      <c r="D28" s="7"/>
      <c r="E28" s="8">
        <f>E25/E27</f>
        <v>9.9999999999999985E-3</v>
      </c>
    </row>
    <row r="29" spans="1:5" ht="14.25" customHeight="1" x14ac:dyDescent="0.3">
      <c r="A29" s="6" t="s">
        <v>9</v>
      </c>
      <c r="B29" s="7"/>
      <c r="C29" s="20"/>
      <c r="D29" s="7"/>
      <c r="E29" s="25">
        <f>E26/E27</f>
        <v>1.9999999999999997E-2</v>
      </c>
    </row>
    <row r="30" spans="1:5" ht="15.75" customHeight="1" x14ac:dyDescent="0.3">
      <c r="A30" s="6" t="s">
        <v>10</v>
      </c>
      <c r="B30" s="7"/>
      <c r="C30" s="20"/>
      <c r="D30" s="7"/>
      <c r="E30" s="61">
        <f>E15</f>
        <v>200</v>
      </c>
    </row>
    <row r="31" spans="1:5" ht="14.25" customHeight="1" x14ac:dyDescent="0.3">
      <c r="A31" s="6" t="s">
        <v>11</v>
      </c>
      <c r="B31" s="7"/>
      <c r="C31" s="20"/>
      <c r="D31" s="7"/>
      <c r="E31" s="64">
        <f>E28*E30</f>
        <v>1.9999999999999998</v>
      </c>
    </row>
    <row r="32" spans="1:5" x14ac:dyDescent="0.3">
      <c r="A32" s="6" t="s">
        <v>12</v>
      </c>
      <c r="B32" s="7"/>
      <c r="C32" s="20"/>
      <c r="D32" s="7"/>
      <c r="E32" s="65">
        <f>E29*E30</f>
        <v>3.9999999999999996</v>
      </c>
    </row>
    <row r="33" spans="1:5" x14ac:dyDescent="0.3">
      <c r="A33" s="55"/>
      <c r="B33" s="36"/>
      <c r="C33" s="56"/>
      <c r="D33" s="36"/>
      <c r="E33" s="37"/>
    </row>
    <row r="34" spans="1:5" x14ac:dyDescent="0.3">
      <c r="A34" s="55"/>
      <c r="B34" s="36"/>
      <c r="C34" s="56"/>
      <c r="D34" s="36"/>
      <c r="E34" s="37"/>
    </row>
    <row r="35" spans="1:5" ht="20.25" customHeight="1" x14ac:dyDescent="0.3">
      <c r="A35" s="3" t="s">
        <v>26</v>
      </c>
      <c r="B35" s="4" t="s">
        <v>7</v>
      </c>
      <c r="C35" s="29" t="s">
        <v>6</v>
      </c>
      <c r="D35" s="4" t="s">
        <v>5</v>
      </c>
      <c r="E35" s="75" t="s">
        <v>13</v>
      </c>
    </row>
    <row r="36" spans="1:5" ht="13.5" hidden="1" customHeight="1" x14ac:dyDescent="0.3">
      <c r="A36" s="4"/>
      <c r="B36" s="7"/>
      <c r="C36" s="20"/>
      <c r="D36" s="7"/>
      <c r="E36" s="12"/>
    </row>
    <row r="37" spans="1:5" x14ac:dyDescent="0.3">
      <c r="A37" s="9"/>
      <c r="B37" s="7"/>
      <c r="C37" s="20"/>
      <c r="D37" s="7"/>
      <c r="E37" s="8"/>
    </row>
    <row r="38" spans="1:5" x14ac:dyDescent="0.3">
      <c r="A38" s="15" t="s">
        <v>22</v>
      </c>
      <c r="B38" s="16">
        <v>0.5</v>
      </c>
      <c r="C38" s="26">
        <f>B2*B38</f>
        <v>2.5</v>
      </c>
      <c r="D38" s="16">
        <v>100</v>
      </c>
      <c r="E38" s="62">
        <f>C38/D38</f>
        <v>2.5000000000000001E-2</v>
      </c>
    </row>
    <row r="39" spans="1:5" x14ac:dyDescent="0.3">
      <c r="A39" s="15" t="s">
        <v>23</v>
      </c>
      <c r="B39" s="7">
        <v>0.12</v>
      </c>
      <c r="C39" s="27">
        <f>B2*B39</f>
        <v>0.6</v>
      </c>
      <c r="D39" s="16">
        <v>100</v>
      </c>
      <c r="E39" s="29">
        <f>C39/D39</f>
        <v>6.0000000000000001E-3</v>
      </c>
    </row>
    <row r="40" spans="1:5" ht="12.75" customHeight="1" x14ac:dyDescent="0.3">
      <c r="A40" s="15" t="s">
        <v>24</v>
      </c>
      <c r="B40" s="16">
        <v>0.6</v>
      </c>
      <c r="C40" s="28">
        <f>B2*B40</f>
        <v>3</v>
      </c>
      <c r="D40" s="16">
        <v>100</v>
      </c>
      <c r="E40" s="30">
        <f>C40/D40</f>
        <v>0.03</v>
      </c>
    </row>
    <row r="41" spans="1:5" ht="16.5" customHeight="1" x14ac:dyDescent="0.3">
      <c r="A41" s="15" t="s">
        <v>14</v>
      </c>
      <c r="B41" s="7"/>
      <c r="C41" s="19"/>
      <c r="D41" s="16"/>
      <c r="E41" s="43">
        <f>E2</f>
        <v>20</v>
      </c>
    </row>
    <row r="42" spans="1:5" ht="14.25" customHeight="1" x14ac:dyDescent="0.3">
      <c r="A42" s="15" t="s">
        <v>8</v>
      </c>
      <c r="B42" s="16"/>
      <c r="C42" s="20"/>
      <c r="D42" s="7"/>
      <c r="E42" s="31">
        <f>E39/E41</f>
        <v>3.0000000000000003E-4</v>
      </c>
    </row>
    <row r="43" spans="1:5" ht="14.25" customHeight="1" x14ac:dyDescent="0.3">
      <c r="A43" s="6" t="s">
        <v>9</v>
      </c>
      <c r="B43" s="7"/>
      <c r="C43" s="20"/>
      <c r="D43" s="7"/>
      <c r="E43" s="32">
        <f>E40/E41</f>
        <v>1.5E-3</v>
      </c>
    </row>
    <row r="44" spans="1:5" ht="15" customHeight="1" x14ac:dyDescent="0.3">
      <c r="A44" s="6" t="s">
        <v>10</v>
      </c>
      <c r="B44" s="7"/>
      <c r="C44" s="20"/>
      <c r="D44" s="7"/>
      <c r="E44" s="61">
        <f>E15</f>
        <v>200</v>
      </c>
    </row>
    <row r="45" spans="1:5" x14ac:dyDescent="0.3">
      <c r="A45" s="6" t="s">
        <v>11</v>
      </c>
      <c r="B45" s="7"/>
      <c r="C45" s="20"/>
      <c r="D45" s="7"/>
      <c r="E45" s="66">
        <f>E42*E44</f>
        <v>6.0000000000000005E-2</v>
      </c>
    </row>
    <row r="46" spans="1:5" x14ac:dyDescent="0.3">
      <c r="A46" s="6" t="s">
        <v>12</v>
      </c>
      <c r="B46" s="7"/>
      <c r="C46" s="20"/>
      <c r="D46" s="7"/>
      <c r="E46" s="66">
        <f>E43*E44</f>
        <v>0.3</v>
      </c>
    </row>
    <row r="47" spans="1:5" ht="14.25" customHeight="1" x14ac:dyDescent="0.3">
      <c r="A47" s="55"/>
      <c r="B47" s="36"/>
      <c r="C47" s="56"/>
      <c r="D47" s="36"/>
      <c r="E47" s="57"/>
    </row>
    <row r="48" spans="1:5" x14ac:dyDescent="0.3">
      <c r="A48" s="33"/>
      <c r="B48" s="36"/>
      <c r="C48" s="35"/>
      <c r="D48" s="36"/>
      <c r="E48" s="37"/>
    </row>
    <row r="49" spans="1:5" x14ac:dyDescent="0.3">
      <c r="A49" s="33"/>
      <c r="B49" s="36"/>
      <c r="C49" s="35"/>
      <c r="D49" s="36"/>
      <c r="E49" s="35"/>
    </row>
    <row r="50" spans="1:5" x14ac:dyDescent="0.3">
      <c r="A50" s="33"/>
      <c r="B50" s="36"/>
      <c r="C50" s="35"/>
      <c r="D50" s="36"/>
      <c r="E50" s="35"/>
    </row>
    <row r="51" spans="1:5" ht="13.5" customHeight="1" thickBot="1" x14ac:dyDescent="0.35">
      <c r="A51" s="51"/>
      <c r="B51" s="52"/>
      <c r="C51" s="53"/>
      <c r="D51" s="54"/>
      <c r="E51" s="53"/>
    </row>
    <row r="52" spans="1:5" ht="13.5" customHeight="1" x14ac:dyDescent="0.3">
      <c r="A52" s="76" t="s">
        <v>0</v>
      </c>
      <c r="B52" s="77" t="str">
        <f>B1</f>
        <v>Gooffie</v>
      </c>
      <c r="C52" s="35"/>
      <c r="D52" s="36"/>
      <c r="E52" s="35"/>
    </row>
    <row r="53" spans="1:5" ht="13.5" customHeight="1" x14ac:dyDescent="0.3">
      <c r="A53" s="78" t="s">
        <v>1</v>
      </c>
      <c r="B53" s="79">
        <f>B2</f>
        <v>5</v>
      </c>
      <c r="C53" s="35"/>
      <c r="D53" s="36"/>
      <c r="E53" s="37"/>
    </row>
    <row r="54" spans="1:5" ht="12.75" customHeight="1" thickBot="1" x14ac:dyDescent="0.35">
      <c r="A54" s="80" t="s">
        <v>3</v>
      </c>
      <c r="B54" s="81"/>
      <c r="C54" s="35"/>
      <c r="D54" s="36"/>
      <c r="E54" s="37"/>
    </row>
    <row r="55" spans="1:5" ht="0.75" hidden="1" customHeight="1" x14ac:dyDescent="0.3">
      <c r="A55" s="33"/>
      <c r="B55" s="36"/>
      <c r="C55" s="35"/>
      <c r="D55" s="36"/>
      <c r="E55" s="37"/>
    </row>
    <row r="56" spans="1:5" x14ac:dyDescent="0.3">
      <c r="A56" s="33"/>
      <c r="B56" s="34"/>
      <c r="C56" s="35"/>
      <c r="D56" s="36"/>
      <c r="E56" s="36"/>
    </row>
    <row r="57" spans="1:5" x14ac:dyDescent="0.3">
      <c r="A57" s="33"/>
      <c r="B57" s="36"/>
      <c r="C57" s="35"/>
      <c r="D57" s="36"/>
      <c r="E57" s="36"/>
    </row>
    <row r="58" spans="1:5" x14ac:dyDescent="0.3">
      <c r="A58" s="33"/>
      <c r="B58" s="36"/>
      <c r="C58" s="35"/>
      <c r="D58" s="36"/>
      <c r="E58" s="36"/>
    </row>
    <row r="59" spans="1:5" ht="23.4" x14ac:dyDescent="0.3">
      <c r="A59" s="3" t="s">
        <v>38</v>
      </c>
      <c r="B59" s="4" t="s">
        <v>7</v>
      </c>
      <c r="C59" s="4" t="s">
        <v>6</v>
      </c>
      <c r="D59" s="4" t="s">
        <v>5</v>
      </c>
      <c r="E59" s="4" t="s">
        <v>13</v>
      </c>
    </row>
    <row r="60" spans="1:5" x14ac:dyDescent="0.3">
      <c r="A60" s="9" t="s">
        <v>32</v>
      </c>
      <c r="B60" s="7"/>
      <c r="C60" s="4"/>
      <c r="D60" s="7"/>
      <c r="E60" s="11"/>
    </row>
    <row r="61" spans="1:5" x14ac:dyDescent="0.3">
      <c r="A61" s="15" t="s">
        <v>33</v>
      </c>
      <c r="B61" s="20">
        <v>0.05</v>
      </c>
      <c r="C61" s="41">
        <f>B53*B61</f>
        <v>0.25</v>
      </c>
      <c r="D61" s="7">
        <v>10</v>
      </c>
      <c r="E61" s="67">
        <f>C61/D61</f>
        <v>2.5000000000000001E-2</v>
      </c>
    </row>
    <row r="62" spans="1:5" x14ac:dyDescent="0.3">
      <c r="A62" s="6" t="s">
        <v>27</v>
      </c>
      <c r="B62" s="39">
        <v>6.0000000000000001E-3</v>
      </c>
      <c r="C62" s="40">
        <f>B53*B62</f>
        <v>0.03</v>
      </c>
      <c r="D62" s="7">
        <v>10</v>
      </c>
      <c r="E62" s="29">
        <f>C62/D62</f>
        <v>3.0000000000000001E-3</v>
      </c>
    </row>
    <row r="63" spans="1:5" x14ac:dyDescent="0.3">
      <c r="A63" s="15" t="s">
        <v>28</v>
      </c>
      <c r="B63" s="39">
        <v>4.8000000000000001E-2</v>
      </c>
      <c r="C63" s="40">
        <f>B53*B63</f>
        <v>0.24</v>
      </c>
      <c r="D63" s="7">
        <v>10</v>
      </c>
      <c r="E63" s="4">
        <f>C63/D63</f>
        <v>2.4E-2</v>
      </c>
    </row>
    <row r="64" spans="1:5" x14ac:dyDescent="0.3">
      <c r="A64" s="15" t="s">
        <v>14</v>
      </c>
      <c r="B64" s="39"/>
      <c r="C64" s="40"/>
      <c r="D64" s="39"/>
      <c r="E64" s="44">
        <f>E2</f>
        <v>20</v>
      </c>
    </row>
    <row r="65" spans="1:5" x14ac:dyDescent="0.3">
      <c r="A65" s="15" t="s">
        <v>29</v>
      </c>
      <c r="B65" s="39"/>
      <c r="C65" s="39"/>
      <c r="D65" s="39"/>
      <c r="E65" s="22">
        <f>E62/E64</f>
        <v>1.5000000000000001E-4</v>
      </c>
    </row>
    <row r="66" spans="1:5" x14ac:dyDescent="0.3">
      <c r="A66" s="6" t="s">
        <v>30</v>
      </c>
      <c r="B66" s="39"/>
      <c r="C66" s="39"/>
      <c r="D66" s="11"/>
      <c r="E66" s="22">
        <f>E63/E64</f>
        <v>1.2000000000000001E-3</v>
      </c>
    </row>
    <row r="67" spans="1:5" x14ac:dyDescent="0.3">
      <c r="A67" s="6" t="s">
        <v>10</v>
      </c>
      <c r="B67" s="39"/>
      <c r="C67" s="39"/>
      <c r="D67" s="11"/>
      <c r="E67" s="61">
        <f>E15</f>
        <v>200</v>
      </c>
    </row>
    <row r="68" spans="1:5" x14ac:dyDescent="0.3">
      <c r="A68" s="6" t="s">
        <v>11</v>
      </c>
      <c r="B68" s="39"/>
      <c r="C68" s="39"/>
      <c r="D68" s="11"/>
      <c r="E68" s="63">
        <f>E65*E67</f>
        <v>3.0000000000000002E-2</v>
      </c>
    </row>
    <row r="69" spans="1:5" x14ac:dyDescent="0.3">
      <c r="A69" s="6" t="s">
        <v>12</v>
      </c>
      <c r="B69" s="39"/>
      <c r="C69" s="39"/>
      <c r="D69" s="11"/>
      <c r="E69" s="63">
        <f>E66*E67</f>
        <v>0.24000000000000002</v>
      </c>
    </row>
    <row r="70" spans="1:5" x14ac:dyDescent="0.3">
      <c r="A70" s="59"/>
      <c r="B70" s="60"/>
      <c r="C70" s="60"/>
      <c r="D70" s="59"/>
      <c r="E70" s="59"/>
    </row>
    <row r="71" spans="1:5" x14ac:dyDescent="0.3">
      <c r="A71" s="59"/>
      <c r="B71" s="60"/>
      <c r="C71" s="60"/>
      <c r="D71" s="59"/>
      <c r="E71" s="59"/>
    </row>
    <row r="72" spans="1:5" ht="23.4" x14ac:dyDescent="0.3">
      <c r="A72" s="3" t="s">
        <v>31</v>
      </c>
      <c r="B72" s="4" t="s">
        <v>7</v>
      </c>
      <c r="C72" s="4" t="s">
        <v>6</v>
      </c>
      <c r="D72" s="4" t="s">
        <v>5</v>
      </c>
      <c r="E72" s="4" t="s">
        <v>13</v>
      </c>
    </row>
    <row r="73" spans="1:5" x14ac:dyDescent="0.3">
      <c r="A73" s="9" t="s">
        <v>32</v>
      </c>
      <c r="B73" s="7"/>
      <c r="C73" s="4"/>
      <c r="D73" s="7"/>
      <c r="E73" s="11"/>
    </row>
    <row r="74" spans="1:5" x14ac:dyDescent="0.3">
      <c r="A74" s="15" t="s">
        <v>34</v>
      </c>
      <c r="B74" s="10">
        <v>1</v>
      </c>
      <c r="C74" s="45">
        <f>B2*B74</f>
        <v>5</v>
      </c>
      <c r="D74" s="7">
        <v>20</v>
      </c>
      <c r="E74" s="62">
        <f>C74/D74</f>
        <v>0.25</v>
      </c>
    </row>
    <row r="75" spans="1:5" x14ac:dyDescent="0.3">
      <c r="A75" s="6" t="s">
        <v>35</v>
      </c>
      <c r="B75" s="46">
        <v>1.5</v>
      </c>
      <c r="C75" s="40">
        <f>B2*B75</f>
        <v>7.5</v>
      </c>
      <c r="D75" s="7">
        <v>20</v>
      </c>
      <c r="E75" s="8">
        <f>C75/D75</f>
        <v>0.375</v>
      </c>
    </row>
    <row r="76" spans="1:5" x14ac:dyDescent="0.3">
      <c r="A76" s="15" t="s">
        <v>36</v>
      </c>
      <c r="B76" s="46">
        <v>4.5</v>
      </c>
      <c r="C76" s="40">
        <f>B2*B76</f>
        <v>22.5</v>
      </c>
      <c r="D76" s="7">
        <v>20</v>
      </c>
      <c r="E76" s="4">
        <f>C76/D76</f>
        <v>1.125</v>
      </c>
    </row>
    <row r="77" spans="1:5" x14ac:dyDescent="0.3">
      <c r="A77" s="15" t="s">
        <v>14</v>
      </c>
      <c r="B77" s="39"/>
      <c r="C77" s="40"/>
      <c r="D77" s="39"/>
      <c r="E77" s="44">
        <f>E2</f>
        <v>20</v>
      </c>
    </row>
    <row r="78" spans="1:5" x14ac:dyDescent="0.3">
      <c r="A78" s="15" t="s">
        <v>29</v>
      </c>
      <c r="B78" s="39"/>
      <c r="C78" s="39"/>
      <c r="D78" s="39"/>
      <c r="E78" s="22">
        <f>E75/E77</f>
        <v>1.8749999999999999E-2</v>
      </c>
    </row>
    <row r="79" spans="1:5" x14ac:dyDescent="0.3">
      <c r="A79" s="6" t="s">
        <v>30</v>
      </c>
      <c r="B79" s="39"/>
      <c r="C79" s="39"/>
      <c r="D79" s="11"/>
      <c r="E79" s="22">
        <f>E76/E77</f>
        <v>5.6250000000000001E-2</v>
      </c>
    </row>
    <row r="80" spans="1:5" x14ac:dyDescent="0.3">
      <c r="A80" s="6" t="s">
        <v>10</v>
      </c>
      <c r="B80" s="39"/>
      <c r="C80" s="39"/>
      <c r="D80" s="11"/>
      <c r="E80" s="61">
        <f>E15</f>
        <v>200</v>
      </c>
    </row>
    <row r="81" spans="1:5" x14ac:dyDescent="0.3">
      <c r="A81" s="6" t="s">
        <v>11</v>
      </c>
      <c r="B81" s="39"/>
      <c r="C81" s="39"/>
      <c r="D81" s="11"/>
      <c r="E81" s="8">
        <f>E78*E80</f>
        <v>3.75</v>
      </c>
    </row>
    <row r="82" spans="1:5" x14ac:dyDescent="0.3">
      <c r="A82" s="6" t="s">
        <v>12</v>
      </c>
      <c r="B82" s="39"/>
      <c r="C82" s="39"/>
      <c r="D82" s="11"/>
      <c r="E82" s="63">
        <f>E79*E80</f>
        <v>11.25</v>
      </c>
    </row>
    <row r="83" spans="1:5" x14ac:dyDescent="0.3">
      <c r="A83" s="38" t="s">
        <v>37</v>
      </c>
      <c r="B83" s="7">
        <v>0.6</v>
      </c>
      <c r="C83" s="4">
        <f>B2*B83</f>
        <v>3</v>
      </c>
      <c r="D83" s="11"/>
      <c r="E83" s="68">
        <f>C83/D76/E77*E80</f>
        <v>1.5</v>
      </c>
    </row>
    <row r="84" spans="1:5" x14ac:dyDescent="0.3">
      <c r="A84" s="59"/>
      <c r="B84" s="59"/>
      <c r="C84" s="59"/>
      <c r="D84" s="59"/>
      <c r="E84" s="59"/>
    </row>
    <row r="86" spans="1:5" s="69" customFormat="1" ht="23.4" x14ac:dyDescent="0.45">
      <c r="A86" s="49" t="s">
        <v>40</v>
      </c>
      <c r="B86" s="40" t="s">
        <v>7</v>
      </c>
      <c r="C86" s="40" t="s">
        <v>6</v>
      </c>
      <c r="D86" s="40" t="s">
        <v>5</v>
      </c>
      <c r="E86" s="40" t="s">
        <v>13</v>
      </c>
    </row>
    <row r="87" spans="1:5" x14ac:dyDescent="0.3">
      <c r="A87" s="38"/>
      <c r="B87" s="11"/>
      <c r="C87" s="11"/>
      <c r="D87" s="11"/>
      <c r="E87" s="11"/>
    </row>
    <row r="88" spans="1:5" x14ac:dyDescent="0.3">
      <c r="A88" s="38" t="s">
        <v>43</v>
      </c>
      <c r="B88" s="11">
        <v>0.1</v>
      </c>
      <c r="C88" s="38">
        <f>PRODUCT(B2,B88)</f>
        <v>0.5</v>
      </c>
      <c r="D88" s="11">
        <v>10</v>
      </c>
      <c r="E88" s="70">
        <f>C88/D88</f>
        <v>0.05</v>
      </c>
    </row>
    <row r="89" spans="1:5" x14ac:dyDescent="0.3">
      <c r="A89" s="38" t="s">
        <v>41</v>
      </c>
      <c r="B89" s="11">
        <v>0.2</v>
      </c>
      <c r="C89" s="38">
        <f>B2*B89</f>
        <v>1</v>
      </c>
      <c r="D89" s="11">
        <v>10</v>
      </c>
      <c r="E89" s="70">
        <f>C89/D89</f>
        <v>0.1</v>
      </c>
    </row>
    <row r="90" spans="1:5" x14ac:dyDescent="0.3">
      <c r="A90" s="38" t="s">
        <v>42</v>
      </c>
      <c r="B90" s="11">
        <v>0.12</v>
      </c>
      <c r="C90" s="38">
        <f>B2*B90</f>
        <v>0.6</v>
      </c>
      <c r="D90" s="11">
        <v>10</v>
      </c>
      <c r="E90" s="38">
        <f>C90/D90</f>
        <v>0.06</v>
      </c>
    </row>
    <row r="91" spans="1:5" x14ac:dyDescent="0.3">
      <c r="A91" s="38" t="s">
        <v>14</v>
      </c>
      <c r="B91" s="11"/>
      <c r="C91" s="38"/>
      <c r="D91" s="11">
        <v>10</v>
      </c>
      <c r="E91" s="38">
        <f>E2</f>
        <v>20</v>
      </c>
    </row>
    <row r="92" spans="1:5" x14ac:dyDescent="0.3">
      <c r="A92" s="38" t="s">
        <v>29</v>
      </c>
      <c r="B92" s="11"/>
      <c r="C92" s="38"/>
      <c r="D92" s="11">
        <v>10</v>
      </c>
      <c r="E92" s="48">
        <f>E90/E91</f>
        <v>3.0000000000000001E-3</v>
      </c>
    </row>
    <row r="93" spans="1:5" x14ac:dyDescent="0.3">
      <c r="A93" s="38" t="s">
        <v>10</v>
      </c>
      <c r="B93" s="11"/>
      <c r="C93" s="38"/>
      <c r="D93" s="11">
        <v>10</v>
      </c>
      <c r="E93" s="47">
        <f>E15</f>
        <v>200</v>
      </c>
    </row>
    <row r="94" spans="1:5" x14ac:dyDescent="0.3">
      <c r="A94" s="38" t="s">
        <v>44</v>
      </c>
      <c r="B94" s="11"/>
      <c r="C94" s="38"/>
      <c r="D94" s="11">
        <v>10</v>
      </c>
      <c r="E94" s="71">
        <f>E92*E93</f>
        <v>0.6</v>
      </c>
    </row>
    <row r="95" spans="1:5" x14ac:dyDescent="0.3">
      <c r="A95" s="38"/>
      <c r="B95" s="11"/>
      <c r="C95" s="38"/>
      <c r="D95" s="11"/>
      <c r="E95" s="38"/>
    </row>
    <row r="98" spans="1:5" ht="23.4" x14ac:dyDescent="0.45">
      <c r="A98" s="72" t="s">
        <v>46</v>
      </c>
    </row>
    <row r="100" spans="1:5" s="69" customFormat="1" ht="23.4" x14ac:dyDescent="0.45">
      <c r="A100" s="49" t="s">
        <v>4</v>
      </c>
      <c r="B100" s="39" t="s">
        <v>7</v>
      </c>
      <c r="C100" s="39" t="s">
        <v>6</v>
      </c>
      <c r="D100" s="39" t="s">
        <v>5</v>
      </c>
      <c r="E100" s="39" t="s">
        <v>13</v>
      </c>
    </row>
    <row r="101" spans="1:5" x14ac:dyDescent="0.3">
      <c r="A101" s="11"/>
      <c r="B101" s="11"/>
      <c r="C101" s="11"/>
      <c r="D101" s="11"/>
      <c r="E101" s="11"/>
    </row>
    <row r="102" spans="1:5" x14ac:dyDescent="0.3">
      <c r="A102" s="38" t="s">
        <v>15</v>
      </c>
      <c r="B102" s="11">
        <v>1E-3</v>
      </c>
      <c r="C102" s="11">
        <f>PRODUCT(B102,B2)</f>
        <v>5.0000000000000001E-3</v>
      </c>
      <c r="D102" s="11">
        <v>0.5</v>
      </c>
      <c r="E102" s="83">
        <f>C102/D102</f>
        <v>0.01</v>
      </c>
    </row>
    <row r="103" spans="1:5" x14ac:dyDescent="0.3">
      <c r="A103" s="38" t="s">
        <v>19</v>
      </c>
      <c r="B103" s="11">
        <v>3.0000000000000001E-3</v>
      </c>
      <c r="C103" s="11">
        <f>B2*B103</f>
        <v>1.4999999999999999E-2</v>
      </c>
      <c r="D103" s="11">
        <v>0.5</v>
      </c>
      <c r="E103" s="11">
        <f>C103/D103</f>
        <v>0.03</v>
      </c>
    </row>
    <row r="104" spans="1:5" x14ac:dyDescent="0.3">
      <c r="A104" s="38" t="s">
        <v>47</v>
      </c>
      <c r="B104" s="11">
        <v>7.0000000000000001E-3</v>
      </c>
      <c r="C104" s="11">
        <f>B2*B104</f>
        <v>3.5000000000000003E-2</v>
      </c>
      <c r="D104" s="11">
        <v>0.5</v>
      </c>
      <c r="E104" s="11">
        <f>C104/D104</f>
        <v>7.0000000000000007E-2</v>
      </c>
    </row>
    <row r="105" spans="1:5" x14ac:dyDescent="0.3">
      <c r="A105" s="38" t="s">
        <v>14</v>
      </c>
      <c r="B105" s="11"/>
      <c r="C105" s="11"/>
      <c r="D105" s="11"/>
      <c r="E105" s="73">
        <f>E2</f>
        <v>20</v>
      </c>
    </row>
    <row r="106" spans="1:5" x14ac:dyDescent="0.3">
      <c r="A106" s="38" t="s">
        <v>8</v>
      </c>
      <c r="B106" s="11"/>
      <c r="C106" s="11"/>
      <c r="D106" s="11"/>
      <c r="E106" s="11">
        <f>E103/E105</f>
        <v>1.5E-3</v>
      </c>
    </row>
    <row r="107" spans="1:5" x14ac:dyDescent="0.3">
      <c r="A107" s="38" t="s">
        <v>9</v>
      </c>
      <c r="B107" s="11"/>
      <c r="C107" s="11"/>
      <c r="D107" s="11"/>
      <c r="E107" s="11">
        <f>E104/E105</f>
        <v>3.5000000000000005E-3</v>
      </c>
    </row>
    <row r="108" spans="1:5" x14ac:dyDescent="0.3">
      <c r="A108" s="38" t="s">
        <v>10</v>
      </c>
      <c r="B108" s="11"/>
      <c r="C108" s="11"/>
      <c r="D108" s="11"/>
      <c r="E108" s="73">
        <f>E15</f>
        <v>200</v>
      </c>
    </row>
    <row r="109" spans="1:5" x14ac:dyDescent="0.3">
      <c r="A109" s="38" t="s">
        <v>11</v>
      </c>
      <c r="B109" s="11"/>
      <c r="C109" s="11"/>
      <c r="D109" s="11"/>
      <c r="E109" s="84">
        <f>E105*E106</f>
        <v>0.03</v>
      </c>
    </row>
    <row r="110" spans="1:5" x14ac:dyDescent="0.3">
      <c r="A110" s="38" t="s">
        <v>12</v>
      </c>
      <c r="B110" s="11"/>
      <c r="C110" s="11"/>
      <c r="D110" s="11"/>
      <c r="E110" s="84">
        <f>E107*E108</f>
        <v>0.70000000000000007</v>
      </c>
    </row>
    <row r="111" spans="1:5" x14ac:dyDescent="0.3">
      <c r="A111" s="11"/>
      <c r="B111" s="11"/>
      <c r="C111" s="11"/>
      <c r="D111" s="11"/>
      <c r="E111" s="11"/>
    </row>
    <row r="112" spans="1:5" s="69" customFormat="1" ht="21" x14ac:dyDescent="0.4">
      <c r="A112" s="82" t="s">
        <v>50</v>
      </c>
      <c r="B112" s="39" t="s">
        <v>7</v>
      </c>
      <c r="C112" s="39" t="s">
        <v>6</v>
      </c>
      <c r="D112" s="39" t="s">
        <v>48</v>
      </c>
      <c r="E112" s="39" t="s">
        <v>13</v>
      </c>
    </row>
    <row r="113" spans="1:5" ht="21" x14ac:dyDescent="0.4">
      <c r="A113" s="74"/>
      <c r="B113" s="11"/>
      <c r="C113" s="11"/>
      <c r="D113" s="11"/>
      <c r="E113" s="11"/>
    </row>
    <row r="114" spans="1:5" x14ac:dyDescent="0.3">
      <c r="A114" s="15" t="s">
        <v>49</v>
      </c>
      <c r="B114" s="11">
        <v>3</v>
      </c>
      <c r="C114" s="11">
        <f>B2*B114</f>
        <v>15</v>
      </c>
      <c r="D114" s="11">
        <v>100</v>
      </c>
      <c r="E114" s="83">
        <f>C114/D114</f>
        <v>0.15</v>
      </c>
    </row>
    <row r="115" spans="1:5" x14ac:dyDescent="0.3">
      <c r="A115" s="15" t="s">
        <v>51</v>
      </c>
      <c r="B115" s="11">
        <v>1</v>
      </c>
      <c r="C115" s="11">
        <f>B2*B115</f>
        <v>5</v>
      </c>
      <c r="D115" s="11">
        <v>100</v>
      </c>
      <c r="E115" s="11">
        <f>C115/D115</f>
        <v>0.05</v>
      </c>
    </row>
    <row r="116" spans="1:5" x14ac:dyDescent="0.3">
      <c r="A116" s="15" t="s">
        <v>14</v>
      </c>
      <c r="B116" s="11"/>
      <c r="C116" s="11"/>
      <c r="D116" s="11"/>
      <c r="E116" s="11">
        <f>E2</f>
        <v>20</v>
      </c>
    </row>
    <row r="117" spans="1:5" x14ac:dyDescent="0.3">
      <c r="A117" s="15" t="s">
        <v>52</v>
      </c>
      <c r="B117" s="11"/>
      <c r="C117" s="11"/>
      <c r="D117" s="11"/>
      <c r="E117" s="11">
        <f>E115/E116</f>
        <v>2.5000000000000001E-3</v>
      </c>
    </row>
    <row r="118" spans="1:5" x14ac:dyDescent="0.3">
      <c r="A118" s="6" t="s">
        <v>10</v>
      </c>
      <c r="B118" s="11"/>
      <c r="C118" s="11"/>
      <c r="D118" s="11"/>
      <c r="E118" s="73">
        <f>E15</f>
        <v>200</v>
      </c>
    </row>
    <row r="119" spans="1:5" x14ac:dyDescent="0.3">
      <c r="A119" s="6" t="s">
        <v>44</v>
      </c>
      <c r="B119" s="11"/>
      <c r="C119" s="11"/>
      <c r="D119" s="11"/>
      <c r="E119" s="84">
        <f>E117*E118</f>
        <v>0.5</v>
      </c>
    </row>
  </sheetData>
  <sheetProtection algorithmName="SHA-512" hashValue="XL4llTV6A+XzgE1JP2YNbaiM/Z3SZg3MCGeS9C7g52pRgX2I7PNSZsQz9AuusSNplcxRNNGWTK1c6nM3fhytuQ==" saltValue="MNNsqPe8+qKuHRXFPdz19g==" spinCount="100000" sheet="1" objects="1" scenarios="1"/>
  <protectedRanges>
    <protectedRange algorithmName="SHA-512" hashValue="bfrCx0ZaJEUVloGVBaU3nj/VO8BPJ2IMPIYGnoPovEv5u1pcmEstAXijo0Smp0onxyEe79NKvnGK4bC87R3lpw==" saltValue="6h7V7+LIWHL+kuaq9dzN1g==" spinCount="100000" sqref="E15" name="Plage3"/>
    <protectedRange algorithmName="SHA-512" hashValue="6B6LLC3ZtcEeydwiXELl07jF3SJ6w0ehbsoBYwhGgWi/+LRl1USBY4aY/puUTz9fzRClM4KobzsBhDKw3NnlrQ==" saltValue="1MTvdeJBWCWoGRG1GR8Mew==" spinCount="100000" sqref="E2" name="Plage2"/>
    <protectedRange algorithmName="SHA-512" hashValue="KPmf05D3E7NfF02T3y71Ws7Mls9gV8NYF3YcmEsM/GzklvRxE/Rjfdc/1AqYQxrEh+pEIYrr2VLx/Ph4Wdwldw==" saltValue="XHNMAYgb1fxN0fusJyq+Sw==" spinCount="100000" sqref="B2" name="Plage1"/>
  </protectedRanges>
  <pageMargins left="0.7" right="0.7" top="0.75" bottom="0.75" header="0.3" footer="0.3"/>
  <pageSetup orientation="portrait" r:id="rId1"/>
  <headerFooter>
    <oddHeader>&amp;C&amp;"-,Gras"&amp;14Constant rate infusion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4"/>
  <sheetViews>
    <sheetView tabSelected="1" workbookViewId="0">
      <selection activeCell="B20" sqref="B20"/>
    </sheetView>
  </sheetViews>
  <sheetFormatPr baseColWidth="10" defaultRowHeight="14.4" x14ac:dyDescent="0.3"/>
  <cols>
    <col min="1" max="1" width="16.5546875" customWidth="1"/>
  </cols>
  <sheetData>
    <row r="2" spans="1:7" x14ac:dyDescent="0.3">
      <c r="B2" t="s">
        <v>54</v>
      </c>
    </row>
    <row r="4" spans="1:7" x14ac:dyDescent="0.3">
      <c r="A4" t="s">
        <v>58</v>
      </c>
      <c r="B4" t="s">
        <v>53</v>
      </c>
    </row>
    <row r="5" spans="1:7" x14ac:dyDescent="0.3">
      <c r="B5" t="s">
        <v>55</v>
      </c>
    </row>
    <row r="6" spans="1:7" x14ac:dyDescent="0.3">
      <c r="B6" t="s">
        <v>56</v>
      </c>
    </row>
    <row r="7" spans="1:7" x14ac:dyDescent="0.3">
      <c r="B7" t="s">
        <v>57</v>
      </c>
    </row>
    <row r="9" spans="1:7" x14ac:dyDescent="0.3">
      <c r="A9" t="s">
        <v>59</v>
      </c>
      <c r="B9" s="85" t="s">
        <v>60</v>
      </c>
      <c r="C9" s="85"/>
      <c r="D9" s="85"/>
      <c r="E9" s="85"/>
      <c r="F9" s="85"/>
      <c r="G9" s="85"/>
    </row>
    <row r="10" spans="1:7" x14ac:dyDescent="0.3">
      <c r="B10" s="88" t="s">
        <v>65</v>
      </c>
      <c r="C10" s="88"/>
      <c r="D10" s="88"/>
      <c r="E10" s="88"/>
      <c r="F10" s="88"/>
      <c r="G10" s="88"/>
    </row>
    <row r="11" spans="1:7" x14ac:dyDescent="0.3">
      <c r="C11" s="88"/>
      <c r="D11" s="88"/>
      <c r="E11" s="88"/>
      <c r="F11" s="88"/>
      <c r="G11" s="88"/>
    </row>
    <row r="12" spans="1:7" x14ac:dyDescent="0.3">
      <c r="B12" t="s">
        <v>61</v>
      </c>
    </row>
    <row r="13" spans="1:7" x14ac:dyDescent="0.3">
      <c r="B13" s="86" t="s">
        <v>62</v>
      </c>
      <c r="C13" s="86"/>
      <c r="D13" s="86"/>
      <c r="E13" s="86"/>
      <c r="F13" s="86"/>
      <c r="G13" s="86"/>
    </row>
    <row r="14" spans="1:7" x14ac:dyDescent="0.3">
      <c r="B14" s="87" t="s">
        <v>63</v>
      </c>
      <c r="C14" s="87"/>
      <c r="D14" s="87"/>
      <c r="E14" s="87"/>
      <c r="F14" s="87"/>
      <c r="G14" s="87"/>
    </row>
    <row r="16" spans="1:7" x14ac:dyDescent="0.3">
      <c r="B16" t="s">
        <v>64</v>
      </c>
    </row>
    <row r="19" spans="1:2" x14ac:dyDescent="0.3">
      <c r="A19" t="s">
        <v>66</v>
      </c>
      <c r="B19" s="88" t="s">
        <v>71</v>
      </c>
    </row>
    <row r="20" spans="1:2" x14ac:dyDescent="0.3">
      <c r="B20" t="s">
        <v>67</v>
      </c>
    </row>
    <row r="21" spans="1:2" x14ac:dyDescent="0.3">
      <c r="B21" t="s">
        <v>68</v>
      </c>
    </row>
    <row r="22" spans="1:2" x14ac:dyDescent="0.3">
      <c r="B22" t="s">
        <v>69</v>
      </c>
    </row>
    <row r="23" spans="1:2" x14ac:dyDescent="0.3">
      <c r="A23" s="89"/>
    </row>
    <row r="24" spans="1:2" x14ac:dyDescent="0.3">
      <c r="A24" s="89"/>
      <c r="B2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CRI</vt:lpstr>
      <vt:lpstr>Explications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usagercds</dc:creator>
  <cp:lastModifiedBy>Nathalie Therrien</cp:lastModifiedBy>
  <cp:lastPrinted>2022-05-19T21:28:05Z</cp:lastPrinted>
  <dcterms:created xsi:type="dcterms:W3CDTF">2014-05-28T17:10:14Z</dcterms:created>
  <dcterms:modified xsi:type="dcterms:W3CDTF">2022-09-29T15:20:19Z</dcterms:modified>
</cp:coreProperties>
</file>